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232" windowHeight="90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<sst xmlns="http://schemas.openxmlformats.org/spreadsheetml/2006/main" count="29" uniqueCount="28">
  <si>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Havebo</t>
  </si>
  <si>
    <t>Musiklyngen</t>
  </si>
  <si>
    <t>Fasangården</t>
  </si>
  <si>
    <t>Slotsengen</t>
  </si>
  <si>
    <t>Slotslyngen</t>
  </si>
  <si>
    <t>Sandgården</t>
  </si>
  <si>
    <t>Gudm. Skov</t>
  </si>
  <si>
    <t>Planetbyen</t>
  </si>
  <si>
    <t>Vejlaug i alt</t>
  </si>
  <si>
    <t>Antal medlemmer</t>
  </si>
  <si>
    <t>Kontingent</t>
  </si>
  <si>
    <t>Renter</t>
  </si>
  <si>
    <t>Indtægter i alt</t>
  </si>
  <si>
    <t>Andel fællesudgifter</t>
  </si>
  <si>
    <t>Indestående i banken</t>
  </si>
  <si>
    <t>Udgifter i alt</t>
  </si>
  <si>
    <t>Resultat</t>
  </si>
  <si>
    <t>Vejarbejde m.v.</t>
  </si>
  <si>
    <t>Åbne grøfter</t>
  </si>
  <si>
    <t>Rørl. grøfter</t>
  </si>
  <si>
    <t>Vejlaug og grøfter</t>
  </si>
  <si>
    <t>Indtægter:</t>
  </si>
  <si>
    <t>Udgifter:</t>
  </si>
  <si>
    <t>Poul Dengsøe, kasserer</t>
  </si>
  <si>
    <t>Vejlaugsregnskab 2016</t>
  </si>
  <si>
    <t>den 31. dec. 2015</t>
  </si>
  <si>
    <t>Banken den 31. dec. 2016</t>
  </si>
  <si>
    <t>2. januar 2017</t>
  </si>
</sst>
</file>

<file path=xl/styles.xml><?xml version="1.0" encoding="utf-8"?>
<styleSheet xmlns="http://schemas.openxmlformats.org/spreadsheetml/2006/main">
  <numFmts count="20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Verdana"/>
      <family val="2"/>
    </font>
    <font>
      <sz val="14"/>
      <name val="Arial"/>
      <family val="0"/>
    </font>
    <font>
      <sz val="14"/>
      <name val="Verdana"/>
      <family val="2"/>
    </font>
    <font>
      <sz val="12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0" fillId="20" borderId="1" applyNumberFormat="0" applyFont="0" applyAlignment="0" applyProtection="0"/>
    <xf numFmtId="0" fontId="5" fillId="21" borderId="2" applyNumberFormat="0" applyAlignment="0" applyProtection="0"/>
    <xf numFmtId="0" fontId="4" fillId="0" borderId="0" applyNumberFormat="0" applyFill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6" fillId="22" borderId="3" applyNumberFormat="0" applyAlignment="0" applyProtection="0"/>
    <xf numFmtId="0" fontId="14" fillId="0" borderId="7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23" borderId="0" applyNumberFormat="0" applyBorder="0" applyAlignment="0" applyProtection="0"/>
    <xf numFmtId="0" fontId="0" fillId="20" borderId="1" applyNumberFormat="0" applyFont="0" applyAlignment="0" applyProtection="0"/>
    <xf numFmtId="0" fontId="16" fillId="21" borderId="8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3" borderId="0" applyNumberFormat="0" applyBorder="0" applyAlignment="0" applyProtection="0"/>
    <xf numFmtId="170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71" fontId="20" fillId="0" borderId="0" xfId="15" applyFont="1" applyAlignment="1">
      <alignment horizontal="center"/>
    </xf>
    <xf numFmtId="171" fontId="20" fillId="0" borderId="0" xfId="15" applyFont="1" applyAlignment="1">
      <alignment/>
    </xf>
    <xf numFmtId="171" fontId="20" fillId="0" borderId="0" xfId="15" applyFont="1" applyAlignment="1">
      <alignment horizontal="right"/>
    </xf>
    <xf numFmtId="0" fontId="21" fillId="0" borderId="0" xfId="0" applyFont="1" applyAlignment="1">
      <alignment/>
    </xf>
    <xf numFmtId="171" fontId="20" fillId="0" borderId="0" xfId="15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171" fontId="21" fillId="0" borderId="0" xfId="15" applyFont="1" applyAlignment="1">
      <alignment/>
    </xf>
    <xf numFmtId="171" fontId="20" fillId="0" borderId="0" xfId="15" applyFont="1" applyAlignment="1">
      <alignment/>
    </xf>
    <xf numFmtId="171" fontId="20" fillId="0" borderId="0" xfId="15" applyFont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171" fontId="24" fillId="0" borderId="0" xfId="15" applyFont="1" applyAlignment="1">
      <alignment/>
    </xf>
    <xf numFmtId="0" fontId="20" fillId="0" borderId="0" xfId="0" applyFont="1" applyAlignment="1">
      <alignment/>
    </xf>
    <xf numFmtId="171" fontId="22" fillId="0" borderId="0" xfId="15" applyFont="1" applyAlignment="1">
      <alignment/>
    </xf>
    <xf numFmtId="171" fontId="0" fillId="0" borderId="0" xfId="0" applyNumberFormat="1" applyAlignment="1">
      <alignment/>
    </xf>
    <xf numFmtId="171" fontId="0" fillId="0" borderId="0" xfId="15" applyFont="1" applyAlignment="1">
      <alignment/>
    </xf>
    <xf numFmtId="0" fontId="23" fillId="0" borderId="0" xfId="0" applyFont="1" applyAlignment="1">
      <alignment/>
    </xf>
    <xf numFmtId="0" fontId="0" fillId="24" borderId="0" xfId="0" applyFill="1" applyAlignment="1">
      <alignment/>
    </xf>
    <xf numFmtId="0" fontId="25" fillId="24" borderId="0" xfId="0" applyFont="1" applyFill="1" applyAlignment="1">
      <alignment wrapText="1"/>
    </xf>
    <xf numFmtId="0" fontId="12" fillId="24" borderId="0" xfId="75" applyFill="1" applyAlignment="1">
      <alignment wrapText="1"/>
    </xf>
    <xf numFmtId="171" fontId="26" fillId="0" borderId="0" xfId="0" applyNumberFormat="1" applyFont="1" applyAlignment="1">
      <alignment/>
    </xf>
    <xf numFmtId="4" fontId="27" fillId="24" borderId="0" xfId="0" applyNumberFormat="1" applyFont="1" applyFill="1" applyAlignment="1">
      <alignment horizontal="right" wrapText="1"/>
    </xf>
    <xf numFmtId="4" fontId="0" fillId="0" borderId="0" xfId="0" applyNumberFormat="1" applyAlignment="1">
      <alignment/>
    </xf>
    <xf numFmtId="4" fontId="25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171" fontId="0" fillId="0" borderId="0" xfId="15" applyAlignment="1">
      <alignment/>
    </xf>
  </cellXfs>
  <cellStyles count="86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Markeringsfarve1" xfId="29"/>
    <cellStyle name="40 % - Markeringsfarve2" xfId="30"/>
    <cellStyle name="40 % - Markeringsfarve3" xfId="31"/>
    <cellStyle name="40 % - Markeringsfarve4" xfId="32"/>
    <cellStyle name="40 % - Markeringsfarve5" xfId="33"/>
    <cellStyle name="40 % - Markeringsfarve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Markeringsfarve1" xfId="41"/>
    <cellStyle name="60 % - Markeringsfarve2" xfId="42"/>
    <cellStyle name="60 % - Markeringsfarve3" xfId="43"/>
    <cellStyle name="60 % - Markeringsfarve4" xfId="44"/>
    <cellStyle name="60 % - Markeringsfarve5" xfId="45"/>
    <cellStyle name="60 % - Markeringsfarve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dvarselstekst" xfId="59"/>
    <cellStyle name="Currency [0]" xfId="60"/>
    <cellStyle name="Bad" xfId="61"/>
    <cellStyle name="Bemærk!" xfId="62"/>
    <cellStyle name="Beregning" xfId="63"/>
    <cellStyle name="Followed Hyperlink" xfId="64"/>
    <cellStyle name="Calculation" xfId="65"/>
    <cellStyle name="Check Cell" xfId="66"/>
    <cellStyle name="Explanatory Text" xfId="67"/>
    <cellStyle name="Forklarende tekst" xfId="68"/>
    <cellStyle name="God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Kontroller celle" xfId="77"/>
    <cellStyle name="Linked Cell" xfId="78"/>
    <cellStyle name="Markeringsfarve1" xfId="79"/>
    <cellStyle name="Markeringsfarve2" xfId="80"/>
    <cellStyle name="Markeringsfarve3" xfId="81"/>
    <cellStyle name="Markeringsfarve4" xfId="82"/>
    <cellStyle name="Markeringsfarve5" xfId="83"/>
    <cellStyle name="Markeringsfarve6" xfId="84"/>
    <cellStyle name="Neutral" xfId="85"/>
    <cellStyle name="Note" xfId="86"/>
    <cellStyle name="Output" xfId="87"/>
    <cellStyle name="Overskrift 1" xfId="88"/>
    <cellStyle name="Overskrift 2" xfId="89"/>
    <cellStyle name="Overskrift 3" xfId="90"/>
    <cellStyle name="Overskrift 4" xfId="91"/>
    <cellStyle name="Percent" xfId="92"/>
    <cellStyle name="Sammenkædet celle" xfId="93"/>
    <cellStyle name="Titel" xfId="94"/>
    <cellStyle name="Title" xfId="95"/>
    <cellStyle name="Total" xfId="96"/>
    <cellStyle name="Ugyldig" xfId="97"/>
    <cellStyle name="Currency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BNKT011TStandardValg(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20.140625" style="0" customWidth="1"/>
    <col min="2" max="2" width="9.421875" style="0" customWidth="1"/>
    <col min="3" max="3" width="8.7109375" style="0" customWidth="1"/>
    <col min="4" max="4" width="8.28125" style="0" customWidth="1"/>
    <col min="5" max="5" width="8.421875" style="0" customWidth="1"/>
    <col min="6" max="6" width="8.7109375" style="0" customWidth="1"/>
    <col min="7" max="7" width="9.140625" style="0" customWidth="1"/>
    <col min="8" max="9" width="10.421875" style="0" customWidth="1"/>
    <col min="10" max="10" width="12.421875" style="0" customWidth="1"/>
    <col min="11" max="11" width="10.57421875" style="0" customWidth="1"/>
    <col min="12" max="12" width="10.28125" style="0" customWidth="1"/>
    <col min="13" max="13" width="16.7109375" style="0" customWidth="1"/>
    <col min="14" max="14" width="10.28125" style="0" bestFit="1" customWidth="1"/>
    <col min="15" max="15" width="9.28125" style="0" bestFit="1" customWidth="1"/>
  </cols>
  <sheetData>
    <row r="1" spans="1:12" ht="12.75">
      <c r="A1" s="8" t="s">
        <v>20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18</v>
      </c>
      <c r="L1" s="8" t="s">
        <v>19</v>
      </c>
    </row>
    <row r="2" spans="1:12" ht="12.75">
      <c r="A2" s="1" t="s">
        <v>9</v>
      </c>
      <c r="B2" s="2">
        <v>78</v>
      </c>
      <c r="C2" s="2">
        <v>116</v>
      </c>
      <c r="D2" s="2">
        <v>39</v>
      </c>
      <c r="E2" s="2">
        <v>71</v>
      </c>
      <c r="F2" s="2">
        <v>134</v>
      </c>
      <c r="G2" s="2">
        <v>65</v>
      </c>
      <c r="H2" s="2">
        <v>88</v>
      </c>
      <c r="I2" s="2">
        <v>118</v>
      </c>
      <c r="J2" s="2">
        <f>SUM(B2:I2)</f>
        <v>709</v>
      </c>
      <c r="K2" s="2">
        <v>709</v>
      </c>
      <c r="L2" s="2">
        <v>709</v>
      </c>
    </row>
    <row r="3" spans="1:12" ht="12.75">
      <c r="A3" s="1" t="s">
        <v>10</v>
      </c>
      <c r="B3" s="2">
        <v>100</v>
      </c>
      <c r="C3" s="2">
        <v>0</v>
      </c>
      <c r="D3" s="2">
        <v>50</v>
      </c>
      <c r="E3" s="2">
        <v>0</v>
      </c>
      <c r="F3" s="2">
        <v>100</v>
      </c>
      <c r="G3" s="2">
        <v>100</v>
      </c>
      <c r="H3" s="2">
        <v>100</v>
      </c>
      <c r="I3" s="2">
        <v>0</v>
      </c>
      <c r="J3" s="3"/>
      <c r="K3" s="4">
        <v>37.5</v>
      </c>
      <c r="L3" s="5">
        <v>37.5</v>
      </c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</row>
    <row r="5" spans="1:12" ht="15">
      <c r="A5" s="8" t="s">
        <v>24</v>
      </c>
      <c r="B5" s="9"/>
      <c r="C5" s="6"/>
      <c r="D5" s="20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1" t="s">
        <v>21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2.75">
      <c r="A9" s="1" t="s">
        <v>10</v>
      </c>
      <c r="B9" s="11">
        <v>7800</v>
      </c>
      <c r="C9" s="11">
        <v>0</v>
      </c>
      <c r="D9" s="11">
        <v>1950</v>
      </c>
      <c r="E9" s="11"/>
      <c r="F9" s="11">
        <v>13400</v>
      </c>
      <c r="G9" s="11">
        <v>6500</v>
      </c>
      <c r="H9" s="11">
        <v>8800</v>
      </c>
      <c r="I9" s="11">
        <v>0</v>
      </c>
      <c r="J9" s="11">
        <f>SUM(B9:I9)</f>
        <v>38450</v>
      </c>
      <c r="K9" s="11">
        <v>26587.5</v>
      </c>
      <c r="L9" s="11">
        <v>26687.5</v>
      </c>
    </row>
    <row r="10" spans="1:12" ht="12.75">
      <c r="A10" s="1" t="s">
        <v>11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>SUM(B10:I10)</f>
        <v>0</v>
      </c>
      <c r="K10" s="11">
        <v>0</v>
      </c>
      <c r="L10" s="11">
        <v>0</v>
      </c>
    </row>
    <row r="11" spans="1:12" ht="12.7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2.75">
      <c r="A12" s="1" t="s">
        <v>12</v>
      </c>
      <c r="B12" s="11">
        <f aca="true" t="shared" si="0" ref="B12:I12">SUM(B9:B11)</f>
        <v>7800</v>
      </c>
      <c r="C12" s="11">
        <f t="shared" si="0"/>
        <v>0</v>
      </c>
      <c r="D12" s="11">
        <f t="shared" si="0"/>
        <v>1950</v>
      </c>
      <c r="E12" s="11">
        <f t="shared" si="0"/>
        <v>0</v>
      </c>
      <c r="F12" s="11">
        <f t="shared" si="0"/>
        <v>13400</v>
      </c>
      <c r="G12" s="11">
        <f t="shared" si="0"/>
        <v>6500</v>
      </c>
      <c r="H12" s="11">
        <f t="shared" si="0"/>
        <v>8800</v>
      </c>
      <c r="I12" s="11">
        <f t="shared" si="0"/>
        <v>0</v>
      </c>
      <c r="J12" s="11">
        <f>SUM(B12:I12)</f>
        <v>38450</v>
      </c>
      <c r="K12" s="11">
        <f>SUM(K9:K11)</f>
        <v>26587.5</v>
      </c>
      <c r="L12" s="11">
        <f>SUM(L9:L11)</f>
        <v>26687.5</v>
      </c>
    </row>
    <row r="13" spans="1:12" ht="12.7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2.75">
      <c r="A14" s="1" t="s">
        <v>22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" t="s">
        <v>17</v>
      </c>
      <c r="B16" s="11">
        <v>11533</v>
      </c>
      <c r="C16" s="12">
        <v>4160.01</v>
      </c>
      <c r="D16" s="11">
        <v>0</v>
      </c>
      <c r="E16" s="11">
        <v>0</v>
      </c>
      <c r="F16" s="11">
        <v>22500</v>
      </c>
      <c r="G16" s="11">
        <v>10250</v>
      </c>
      <c r="H16" s="11">
        <v>2722.6</v>
      </c>
      <c r="I16" s="11">
        <v>1875</v>
      </c>
      <c r="J16" s="11">
        <f>SUM(B16:I16)</f>
        <v>53040.61</v>
      </c>
      <c r="K16" s="11">
        <v>38153.99</v>
      </c>
      <c r="L16" s="5">
        <v>47204.37</v>
      </c>
    </row>
    <row r="17" spans="1:13" ht="12.75">
      <c r="A17" s="1" t="s">
        <v>13</v>
      </c>
      <c r="B17" s="11">
        <v>1540.5</v>
      </c>
      <c r="C17" s="11">
        <v>2291</v>
      </c>
      <c r="D17" s="11">
        <v>770.25</v>
      </c>
      <c r="E17" s="11">
        <v>1402.25</v>
      </c>
      <c r="F17" s="11">
        <v>2646.5</v>
      </c>
      <c r="G17" s="11">
        <v>1283.75</v>
      </c>
      <c r="H17" s="11">
        <v>1738</v>
      </c>
      <c r="I17" s="11">
        <v>2330.5</v>
      </c>
      <c r="J17" s="11">
        <f>SUM(B17:I17)</f>
        <v>14002.75</v>
      </c>
      <c r="K17" s="11">
        <v>0</v>
      </c>
      <c r="L17" s="11">
        <v>0</v>
      </c>
      <c r="M17" s="18"/>
    </row>
    <row r="18" spans="1:12" ht="12.75">
      <c r="A18" s="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" t="s">
        <v>15</v>
      </c>
      <c r="B19" s="11">
        <f>SUM(B16:B18)</f>
        <v>13073.5</v>
      </c>
      <c r="C19" s="11">
        <f aca="true" t="shared" si="1" ref="C19:H19">SUM(C16:C18)</f>
        <v>6451.01</v>
      </c>
      <c r="D19" s="11">
        <f t="shared" si="1"/>
        <v>770.25</v>
      </c>
      <c r="E19" s="11">
        <f t="shared" si="1"/>
        <v>1402.25</v>
      </c>
      <c r="F19" s="11">
        <f>SUM(F16:F18)</f>
        <v>25146.5</v>
      </c>
      <c r="G19" s="11">
        <f t="shared" si="1"/>
        <v>11533.75</v>
      </c>
      <c r="H19" s="11">
        <f t="shared" si="1"/>
        <v>4460.6</v>
      </c>
      <c r="I19" s="11">
        <f>SUM(I16:I18)</f>
        <v>4205.5</v>
      </c>
      <c r="J19" s="11">
        <f>SUM(B19:I19)</f>
        <v>67043.36</v>
      </c>
      <c r="K19" s="11">
        <f>SUM(K16:K18)</f>
        <v>38153.99</v>
      </c>
      <c r="L19" s="11">
        <f>SUM(L16:L18)</f>
        <v>47204.37</v>
      </c>
    </row>
    <row r="20" spans="1:14" ht="12.7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N20" s="19"/>
    </row>
    <row r="21" spans="1:14" ht="12.75">
      <c r="A21" s="1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19"/>
    </row>
    <row r="22" spans="1:14" ht="12.75">
      <c r="A22" s="1" t="s">
        <v>25</v>
      </c>
      <c r="B22" s="13">
        <v>46224.13</v>
      </c>
      <c r="C22" s="13">
        <v>32779.32</v>
      </c>
      <c r="D22" s="13">
        <v>22103.63</v>
      </c>
      <c r="E22" s="13">
        <v>51490.68</v>
      </c>
      <c r="F22" s="13">
        <v>34984.98</v>
      </c>
      <c r="G22" s="13">
        <v>49969.99</v>
      </c>
      <c r="H22" s="13">
        <v>42509.86</v>
      </c>
      <c r="I22" s="13">
        <v>14063.54</v>
      </c>
      <c r="J22" s="12">
        <f>SUM(B22:I22)</f>
        <v>294126.13</v>
      </c>
      <c r="K22" s="13">
        <v>27741.09</v>
      </c>
      <c r="L22" s="13">
        <v>26448.67</v>
      </c>
      <c r="N22" s="12"/>
    </row>
    <row r="23" spans="1:14" ht="12.75">
      <c r="A23" s="1" t="s">
        <v>16</v>
      </c>
      <c r="B23" s="11">
        <f>(7800-13073.5)</f>
        <v>-5273.5</v>
      </c>
      <c r="C23" s="11">
        <v>-6451.01</v>
      </c>
      <c r="D23" s="11">
        <f>(1950-770.25)</f>
        <v>1179.75</v>
      </c>
      <c r="E23" s="11">
        <v>-1402.25</v>
      </c>
      <c r="F23" s="11">
        <f>(13400-25146.5)</f>
        <v>-11746.5</v>
      </c>
      <c r="G23" s="11">
        <f>(6500-11533.75)</f>
        <v>-5033.75</v>
      </c>
      <c r="H23" s="11">
        <f>(8800-4460.6)</f>
        <v>4339.4</v>
      </c>
      <c r="I23" s="11">
        <v>-4205.5</v>
      </c>
      <c r="J23" s="11">
        <f>SUM(B23:I23)</f>
        <v>-28593.36</v>
      </c>
      <c r="K23" s="11">
        <f>(26587.5-38153.99)</f>
        <v>-11566.489999999998</v>
      </c>
      <c r="L23" s="11">
        <f>(26587.5-47204.37)</f>
        <v>-20616.870000000003</v>
      </c>
      <c r="N23" s="19"/>
    </row>
    <row r="24" spans="1:12" ht="15">
      <c r="A24" s="1"/>
      <c r="B24" s="11"/>
      <c r="C24" s="11"/>
      <c r="D24" s="11"/>
      <c r="E24" s="11"/>
      <c r="F24" s="11"/>
      <c r="G24" s="15"/>
      <c r="H24" s="11"/>
      <c r="I24" s="11"/>
      <c r="J24" s="11"/>
      <c r="K24" s="11"/>
      <c r="L24" s="11"/>
    </row>
    <row r="25" spans="1:13" ht="17.25">
      <c r="A25" s="1" t="s">
        <v>26</v>
      </c>
      <c r="B25" s="11">
        <f aca="true" t="shared" si="2" ref="B25:I25">SUM(B22:B24)</f>
        <v>40950.63</v>
      </c>
      <c r="C25" s="11">
        <f t="shared" si="2"/>
        <v>26328.309999999998</v>
      </c>
      <c r="D25" s="11">
        <f t="shared" si="2"/>
        <v>23283.38</v>
      </c>
      <c r="E25" s="11">
        <f t="shared" si="2"/>
        <v>50088.43</v>
      </c>
      <c r="F25" s="11">
        <f t="shared" si="2"/>
        <v>23238.480000000003</v>
      </c>
      <c r="G25" s="11">
        <f>SUM(G22:G24)</f>
        <v>44936.24</v>
      </c>
      <c r="H25" s="11">
        <f t="shared" si="2"/>
        <v>46849.26</v>
      </c>
      <c r="I25" s="11">
        <f t="shared" si="2"/>
        <v>9858.04</v>
      </c>
      <c r="J25" s="11">
        <f>SUM(J22:J24)</f>
        <v>265532.77</v>
      </c>
      <c r="K25" s="11">
        <f>SUM(K22:K24)</f>
        <v>16174.600000000002</v>
      </c>
      <c r="L25" s="11">
        <f>SUM(L22:L24)</f>
        <v>5831.799999999996</v>
      </c>
      <c r="M25" s="24"/>
    </row>
    <row r="26" spans="1:15" ht="17.25">
      <c r="A26" s="14"/>
      <c r="B26" s="15"/>
      <c r="C26" s="15"/>
      <c r="D26" s="15"/>
      <c r="E26" s="15"/>
      <c r="F26" s="15"/>
      <c r="H26" s="15"/>
      <c r="I26" s="15"/>
      <c r="J26" s="15"/>
      <c r="K26" s="15"/>
      <c r="L26" s="15"/>
      <c r="M26" s="25"/>
      <c r="N26" s="22"/>
      <c r="O26" s="23"/>
    </row>
    <row r="27" spans="1:15" ht="15.75">
      <c r="A27" s="16" t="s">
        <v>23</v>
      </c>
      <c r="B27" s="17"/>
      <c r="C27" s="17"/>
      <c r="D27" s="17"/>
      <c r="M27" s="28"/>
      <c r="N27" s="21"/>
      <c r="O27" s="21"/>
    </row>
    <row r="28" spans="1:15" ht="15">
      <c r="A28" s="16" t="s">
        <v>27</v>
      </c>
      <c r="B28" s="17"/>
      <c r="C28" s="17"/>
      <c r="D28" s="15"/>
      <c r="H28" s="17"/>
      <c r="I28" s="17"/>
      <c r="J28" s="17"/>
      <c r="K28" s="17"/>
      <c r="L28" s="17"/>
      <c r="M28" s="17"/>
      <c r="N28" s="17"/>
      <c r="O28" s="17"/>
    </row>
    <row r="29" spans="9:15" ht="12.75">
      <c r="I29" s="17"/>
      <c r="J29" s="17"/>
      <c r="K29" s="17"/>
      <c r="L29" s="17"/>
      <c r="M29" s="11">
        <f>SUM(B28:I28)</f>
        <v>0</v>
      </c>
      <c r="N29" s="17"/>
      <c r="O29" s="17"/>
    </row>
    <row r="30" ht="12.75">
      <c r="J30" s="29"/>
    </row>
    <row r="31" spans="9:12" ht="12.75">
      <c r="I31" s="29"/>
      <c r="J31" s="29"/>
      <c r="L31" s="18"/>
    </row>
    <row r="32" spans="9:13" ht="12.75">
      <c r="I32" s="29"/>
      <c r="J32" s="29"/>
      <c r="M32" s="27"/>
    </row>
    <row r="33" spans="9:10" ht="12.75">
      <c r="I33" s="29"/>
      <c r="J33" s="29"/>
    </row>
    <row r="34" spans="9:10" ht="12.75">
      <c r="I34" s="29"/>
      <c r="J34" s="29"/>
    </row>
    <row r="35" spans="9:10" ht="12.75">
      <c r="I35" s="29"/>
      <c r="J35" s="29"/>
    </row>
    <row r="36" spans="9:10" ht="12.75">
      <c r="I36" s="29"/>
      <c r="J36" s="29"/>
    </row>
    <row r="37" ht="12.75">
      <c r="I37" s="29"/>
    </row>
    <row r="38" spans="6:10" ht="12.75">
      <c r="F38">
        <f>SUM(F35:F37)</f>
        <v>0</v>
      </c>
      <c r="J38" s="26"/>
    </row>
  </sheetData>
  <sheetProtection/>
  <hyperlinks>
    <hyperlink ref="O26" r:id="rId1" display="javascript:BNKT011TStandardValg();"/>
  </hyperlinks>
  <printOptions/>
  <pageMargins left="0.75" right="0.75" top="1" bottom="1" header="0" footer="0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2:Q3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 Dengsøe</dc:creator>
  <cp:keywords/>
  <dc:description/>
  <cp:lastModifiedBy>Poul Dengsøe</cp:lastModifiedBy>
  <cp:lastPrinted>2017-01-02T14:20:43Z</cp:lastPrinted>
  <dcterms:created xsi:type="dcterms:W3CDTF">2015-01-04T18:43:40Z</dcterms:created>
  <dcterms:modified xsi:type="dcterms:W3CDTF">2017-01-02T14:31:01Z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