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232" windowHeight="90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<sst xmlns="http://schemas.openxmlformats.org/spreadsheetml/2006/main" count="53" uniqueCount="50">
  <si>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Indtægter</t>
  </si>
  <si>
    <t>Kontingent</t>
  </si>
  <si>
    <t>Rykkergebyrer m.v.</t>
  </si>
  <si>
    <t>Renter</t>
  </si>
  <si>
    <t>Indtægter i alt</t>
  </si>
  <si>
    <t>Udgifter</t>
  </si>
  <si>
    <t>Primærveje</t>
  </si>
  <si>
    <t>Støvbekæmpelse</t>
  </si>
  <si>
    <t>Grøfter</t>
  </si>
  <si>
    <t>Administration</t>
  </si>
  <si>
    <t>Gaver</t>
  </si>
  <si>
    <t>Møder</t>
  </si>
  <si>
    <t>Generalforsamling</t>
  </si>
  <si>
    <t>Udgifter i alt</t>
  </si>
  <si>
    <t>Telefon</t>
  </si>
  <si>
    <t>Kørsel</t>
  </si>
  <si>
    <t>Kontorudgifter/porto</t>
  </si>
  <si>
    <t>Tryksager</t>
  </si>
  <si>
    <t>Vejlaug delbetaling af udgifter</t>
  </si>
  <si>
    <t>Foreningens grunde</t>
  </si>
  <si>
    <t>Poul Dengsøe</t>
  </si>
  <si>
    <t>Kasseafstemning</t>
  </si>
  <si>
    <t>Formuen fremkommer således:</t>
  </si>
  <si>
    <t>Tilgodehavende kontingent</t>
  </si>
  <si>
    <t>kasserer</t>
  </si>
  <si>
    <t>Naturpleje / træfældning</t>
  </si>
  <si>
    <t>Banken</t>
  </si>
  <si>
    <t>Bankkonto</t>
  </si>
  <si>
    <t>Forudbetalt kontingent</t>
  </si>
  <si>
    <t>I alt</t>
  </si>
  <si>
    <t>Trailer, brændeflækker m.v.</t>
  </si>
  <si>
    <t>Grundejerforeningen Tre Lyng</t>
  </si>
  <si>
    <t>Grundejerforeninger og Komm.</t>
  </si>
  <si>
    <t>Eks.ord.vedligeholdelse</t>
  </si>
  <si>
    <t>EDB / Hjemmeside / Abonnementer</t>
  </si>
  <si>
    <t>Budget 2016</t>
  </si>
  <si>
    <t>Regnskab 2015</t>
  </si>
  <si>
    <t>Formue den 1. januar 2016</t>
  </si>
  <si>
    <t>Regnskab 2016</t>
  </si>
  <si>
    <t>Budget 2017</t>
  </si>
  <si>
    <t>Budgetforslag 2018</t>
  </si>
  <si>
    <t>Advokat</t>
  </si>
  <si>
    <t>Formue den 1. januar 2017</t>
  </si>
  <si>
    <t>Resultat</t>
  </si>
  <si>
    <t>Underskud i 2016</t>
  </si>
  <si>
    <t>2. januar 2017</t>
  </si>
  <si>
    <t>Formue pr. den 1. januar 2017</t>
  </si>
  <si>
    <t>Hans Chr. Viemose</t>
  </si>
  <si>
    <t xml:space="preserve">Robin Basse </t>
  </si>
  <si>
    <t xml:space="preserve">Regnskabet er gennemgået og godkendt af foreningens revisorer den 18. januar 2017 </t>
  </si>
</sst>
</file>

<file path=xl/styles.xml><?xml version="1.0" encoding="utf-8"?>
<styleSheet xmlns="http://schemas.openxmlformats.org/spreadsheetml/2006/main">
  <numFmts count="20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7"/>
      <color indexed="5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20" borderId="1" applyNumberFormat="0" applyFon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5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7" fillId="22" borderId="3" applyNumberFormat="0" applyAlignment="0" applyProtection="0"/>
    <xf numFmtId="0" fontId="15" fillId="0" borderId="7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7" fillId="21" borderId="8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3" borderId="0" applyNumberFormat="0" applyBorder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171" fontId="20" fillId="0" borderId="0" xfId="15" applyFont="1" applyAlignment="1">
      <alignment horizontal="right"/>
    </xf>
    <xf numFmtId="0" fontId="20" fillId="0" borderId="0" xfId="0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/>
    </xf>
    <xf numFmtId="171" fontId="20" fillId="0" borderId="0" xfId="15" applyFont="1" applyAlignment="1">
      <alignment/>
    </xf>
    <xf numFmtId="4" fontId="20" fillId="0" borderId="0" xfId="87" applyNumberFormat="1" applyFont="1" applyAlignment="1">
      <alignment horizontal="right"/>
      <protection/>
    </xf>
    <xf numFmtId="171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171" fontId="21" fillId="24" borderId="0" xfId="15" applyFont="1" applyFill="1" applyAlignment="1">
      <alignment/>
    </xf>
    <xf numFmtId="171" fontId="20" fillId="0" borderId="0" xfId="15" applyFont="1" applyFill="1" applyAlignment="1">
      <alignment horizontal="right"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0" fontId="25" fillId="24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171" fontId="20" fillId="24" borderId="0" xfId="0" applyNumberFormat="1" applyFont="1" applyFill="1" applyAlignment="1">
      <alignment/>
    </xf>
    <xf numFmtId="171" fontId="20" fillId="25" borderId="0" xfId="0" applyNumberFormat="1" applyFont="1" applyFill="1" applyAlignment="1">
      <alignment/>
    </xf>
    <xf numFmtId="171" fontId="20" fillId="0" borderId="0" xfId="15" applyFont="1" applyAlignment="1">
      <alignment/>
    </xf>
    <xf numFmtId="171" fontId="20" fillId="24" borderId="0" xfId="15" applyFont="1" applyFill="1" applyAlignment="1">
      <alignment/>
    </xf>
    <xf numFmtId="171" fontId="20" fillId="25" borderId="0" xfId="15" applyFont="1" applyFill="1" applyAlignment="1">
      <alignment/>
    </xf>
    <xf numFmtId="0" fontId="20" fillId="24" borderId="0" xfId="0" applyFont="1" applyFill="1" applyAlignment="1">
      <alignment/>
    </xf>
    <xf numFmtId="0" fontId="20" fillId="25" borderId="0" xfId="0" applyFont="1" applyFill="1" applyAlignment="1">
      <alignment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6" fillId="0" borderId="0" xfId="0" applyNumberFormat="1" applyFont="1" applyAlignment="1">
      <alignment/>
    </xf>
    <xf numFmtId="43" fontId="20" fillId="0" borderId="0" xfId="16" applyFont="1" applyAlignment="1">
      <alignment horizontal="right"/>
    </xf>
  </cellXfs>
  <cellStyles count="88">
    <cellStyle name="Normal" xfId="0"/>
    <cellStyle name="Comma" xfId="15"/>
    <cellStyle name="1000-sep (2 dec)_Ark1" xfId="16"/>
    <cellStyle name="Comma [0]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 % - Markeringsfarve1" xfId="30"/>
    <cellStyle name="40 % - Markeringsfarve2" xfId="31"/>
    <cellStyle name="40 % - Markeringsfarve3" xfId="32"/>
    <cellStyle name="40 % - Markeringsfarve4" xfId="33"/>
    <cellStyle name="40 % - Markeringsfarve5" xfId="34"/>
    <cellStyle name="40 % - Markeringsfarve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 % - Markeringsfarve1" xfId="42"/>
    <cellStyle name="60 % - Markeringsfarve2" xfId="43"/>
    <cellStyle name="60 % - Markeringsfarve3" xfId="44"/>
    <cellStyle name="60 % - Markeringsfarve4" xfId="45"/>
    <cellStyle name="60 % - Markeringsfarve5" xfId="46"/>
    <cellStyle name="60 % - Markeringsfarve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dvarselstekst" xfId="60"/>
    <cellStyle name="Currency [0]" xfId="61"/>
    <cellStyle name="Bad" xfId="62"/>
    <cellStyle name="Bemærk!" xfId="63"/>
    <cellStyle name="Beregning" xfId="64"/>
    <cellStyle name="Followed Hyperlink" xfId="65"/>
    <cellStyle name="Calculation" xfId="66"/>
    <cellStyle name="Check Cell" xfId="67"/>
    <cellStyle name="Explanatory Text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Kontroller celle" xfId="78"/>
    <cellStyle name="Linked Cell" xfId="79"/>
    <cellStyle name="Markeringsfarve1" xfId="80"/>
    <cellStyle name="Markeringsfarve2" xfId="81"/>
    <cellStyle name="Markeringsfarve3" xfId="82"/>
    <cellStyle name="Markeringsfarve4" xfId="83"/>
    <cellStyle name="Markeringsfarve5" xfId="84"/>
    <cellStyle name="Markeringsfarve6" xfId="85"/>
    <cellStyle name="Neutral" xfId="86"/>
    <cellStyle name="Normal_Ark1" xfId="87"/>
    <cellStyle name="Note" xfId="88"/>
    <cellStyle name="Output" xfId="89"/>
    <cellStyle name="Overskrift 1" xfId="90"/>
    <cellStyle name="Overskrift 2" xfId="91"/>
    <cellStyle name="Overskrift 3" xfId="92"/>
    <cellStyle name="Overskrift 4" xfId="93"/>
    <cellStyle name="Percent" xfId="94"/>
    <cellStyle name="Sammenkædet celle" xfId="95"/>
    <cellStyle name="Titel" xfId="96"/>
    <cellStyle name="Title" xfId="97"/>
    <cellStyle name="Total" xfId="98"/>
    <cellStyle name="Ugyldig" xfId="99"/>
    <cellStyle name="Currency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37">
      <selection activeCell="B66" sqref="B66"/>
    </sheetView>
  </sheetViews>
  <sheetFormatPr defaultColWidth="9.140625" defaultRowHeight="12.75"/>
  <cols>
    <col min="1" max="1" width="32.7109375" style="0" customWidth="1"/>
    <col min="2" max="2" width="18.8515625" style="0" customWidth="1"/>
    <col min="3" max="3" width="17.8515625" style="0" customWidth="1"/>
    <col min="4" max="4" width="16.57421875" style="0" customWidth="1"/>
    <col min="5" max="5" width="16.00390625" style="0" customWidth="1"/>
    <col min="6" max="6" width="18.28125" style="0" customWidth="1"/>
    <col min="7" max="7" width="17.57421875" style="0" customWidth="1"/>
  </cols>
  <sheetData>
    <row r="1" spans="1:5" ht="15">
      <c r="A1" s="11" t="s">
        <v>31</v>
      </c>
      <c r="B1" s="2"/>
      <c r="C1" s="14"/>
      <c r="D1" s="3"/>
      <c r="E1" s="3"/>
    </row>
    <row r="2" spans="1:6" ht="15">
      <c r="A2" s="11"/>
      <c r="B2" s="17"/>
      <c r="C2" s="18"/>
      <c r="D2" s="19"/>
      <c r="E2" s="19"/>
      <c r="F2" s="20"/>
    </row>
    <row r="3" spans="1:6" ht="12.75">
      <c r="A3" s="1" t="s">
        <v>0</v>
      </c>
      <c r="B3" s="15" t="s">
        <v>36</v>
      </c>
      <c r="C3" s="16" t="s">
        <v>38</v>
      </c>
      <c r="D3" s="5" t="s">
        <v>35</v>
      </c>
      <c r="E3" s="5" t="s">
        <v>39</v>
      </c>
      <c r="F3" s="5" t="s">
        <v>40</v>
      </c>
    </row>
    <row r="4" spans="1:6" ht="12.75">
      <c r="A4" s="1" t="s">
        <v>1</v>
      </c>
      <c r="B4" s="21">
        <v>193300</v>
      </c>
      <c r="C4" s="22">
        <v>194800</v>
      </c>
      <c r="D4" s="23">
        <v>190000</v>
      </c>
      <c r="E4" s="23">
        <v>193000</v>
      </c>
      <c r="F4" s="24">
        <v>266000</v>
      </c>
    </row>
    <row r="5" spans="1:7" ht="12.75">
      <c r="A5" s="1" t="s">
        <v>32</v>
      </c>
      <c r="B5" s="21">
        <v>12598.6</v>
      </c>
      <c r="C5" s="22">
        <v>14775.53</v>
      </c>
      <c r="D5" s="23">
        <v>12000</v>
      </c>
      <c r="E5" s="23">
        <v>12000</v>
      </c>
      <c r="F5" s="23">
        <v>12000</v>
      </c>
      <c r="G5" s="23"/>
    </row>
    <row r="6" spans="1:6" ht="12.75">
      <c r="A6" s="1" t="s">
        <v>18</v>
      </c>
      <c r="B6" s="21">
        <v>14002.75</v>
      </c>
      <c r="C6" s="22">
        <v>14002.75</v>
      </c>
      <c r="D6" s="23">
        <v>13000</v>
      </c>
      <c r="E6" s="23">
        <v>14000</v>
      </c>
      <c r="F6" s="23">
        <v>14000</v>
      </c>
    </row>
    <row r="7" spans="1:6" ht="12.75">
      <c r="A7" s="1" t="s">
        <v>2</v>
      </c>
      <c r="B7" s="24">
        <v>1100</v>
      </c>
      <c r="C7" s="25">
        <v>800</v>
      </c>
      <c r="D7" s="23">
        <v>1000</v>
      </c>
      <c r="E7" s="23">
        <v>1000</v>
      </c>
      <c r="F7" s="23">
        <v>1000</v>
      </c>
    </row>
    <row r="8" spans="1:6" ht="12.75">
      <c r="A8" s="1" t="s">
        <v>3</v>
      </c>
      <c r="B8" s="21">
        <v>3357.33</v>
      </c>
      <c r="C8" s="22">
        <v>0</v>
      </c>
      <c r="D8" s="23">
        <v>5000</v>
      </c>
      <c r="E8" s="23">
        <v>0</v>
      </c>
      <c r="F8" s="23"/>
    </row>
    <row r="9" spans="1:6" ht="12.75">
      <c r="A9" s="1"/>
      <c r="B9" s="26"/>
      <c r="C9" s="27"/>
      <c r="D9" s="23"/>
      <c r="E9" s="23"/>
      <c r="F9" s="23"/>
    </row>
    <row r="10" spans="1:6" ht="12.75">
      <c r="A10" s="1" t="s">
        <v>4</v>
      </c>
      <c r="B10" s="21">
        <f>SUM(B4:B9)</f>
        <v>224358.68</v>
      </c>
      <c r="C10" s="22">
        <f>SUM(C4:C9)</f>
        <v>224378.28</v>
      </c>
      <c r="D10" s="23">
        <f>SUM(D4:D9)</f>
        <v>221000</v>
      </c>
      <c r="E10" s="23">
        <f>SUM(E4:E9)</f>
        <v>220000</v>
      </c>
      <c r="F10" s="23">
        <f>SUM(F4:F9)</f>
        <v>293000</v>
      </c>
    </row>
    <row r="11" spans="1:6" ht="12.75">
      <c r="A11" s="1"/>
      <c r="B11" s="21"/>
      <c r="C11" s="22"/>
      <c r="D11" s="23"/>
      <c r="E11" s="23"/>
      <c r="F11" s="28"/>
    </row>
    <row r="12" spans="1:6" ht="12.75">
      <c r="A12" s="1" t="s">
        <v>5</v>
      </c>
      <c r="B12" s="26"/>
      <c r="C12" s="27"/>
      <c r="D12" s="29"/>
      <c r="E12" s="29"/>
      <c r="F12" s="28"/>
    </row>
    <row r="13" spans="1:6" ht="12.75">
      <c r="A13" s="1"/>
      <c r="B13" s="21"/>
      <c r="C13" s="22"/>
      <c r="D13" s="30"/>
      <c r="E13" s="30"/>
      <c r="F13" s="28"/>
    </row>
    <row r="14" spans="1:6" ht="12.75">
      <c r="A14" s="1" t="s">
        <v>6</v>
      </c>
      <c r="B14" s="24">
        <v>115759.38</v>
      </c>
      <c r="C14" s="25">
        <v>99093.75</v>
      </c>
      <c r="D14" s="23">
        <v>90000</v>
      </c>
      <c r="E14" s="23">
        <v>90000</v>
      </c>
      <c r="F14" s="23">
        <v>125000</v>
      </c>
    </row>
    <row r="15" spans="1:6" ht="12.75">
      <c r="A15" s="1" t="s">
        <v>33</v>
      </c>
      <c r="B15" s="24">
        <v>23871.21</v>
      </c>
      <c r="C15" s="25">
        <v>3937.5</v>
      </c>
      <c r="D15" s="23">
        <v>15000</v>
      </c>
      <c r="E15" s="23">
        <v>15000</v>
      </c>
      <c r="F15" s="23">
        <v>10000</v>
      </c>
    </row>
    <row r="16" spans="1:6" ht="12.75">
      <c r="A16" s="1" t="s">
        <v>25</v>
      </c>
      <c r="B16" s="24"/>
      <c r="C16" s="25"/>
      <c r="D16" s="23">
        <v>20000</v>
      </c>
      <c r="E16" s="23">
        <v>20000</v>
      </c>
      <c r="F16" s="23">
        <v>10000</v>
      </c>
    </row>
    <row r="17" spans="1:6" ht="12.75">
      <c r="A17" s="1" t="s">
        <v>7</v>
      </c>
      <c r="B17" s="24">
        <v>32500</v>
      </c>
      <c r="C17" s="25">
        <v>37250</v>
      </c>
      <c r="D17" s="23">
        <v>35000</v>
      </c>
      <c r="E17" s="23">
        <v>35000</v>
      </c>
      <c r="F17" s="23">
        <v>35000</v>
      </c>
    </row>
    <row r="18" spans="1:6" ht="12.75">
      <c r="A18" s="1" t="s">
        <v>8</v>
      </c>
      <c r="B18" s="24">
        <v>4887.5</v>
      </c>
      <c r="C18" s="25">
        <v>5437.5</v>
      </c>
      <c r="D18" s="23">
        <v>10000</v>
      </c>
      <c r="E18" s="23">
        <v>10000</v>
      </c>
      <c r="F18" s="23">
        <v>5000</v>
      </c>
    </row>
    <row r="19" spans="1:6" ht="12.75">
      <c r="A19" s="1" t="s">
        <v>17</v>
      </c>
      <c r="B19" s="24">
        <v>3081</v>
      </c>
      <c r="C19" s="25">
        <v>0</v>
      </c>
      <c r="D19" s="23">
        <v>2000</v>
      </c>
      <c r="E19" s="23">
        <v>2000</v>
      </c>
      <c r="F19" s="23">
        <v>2000</v>
      </c>
    </row>
    <row r="20" spans="1:6" ht="12.75">
      <c r="A20" s="1" t="s">
        <v>34</v>
      </c>
      <c r="B20" s="24">
        <v>244.25</v>
      </c>
      <c r="C20" s="25">
        <v>869.25</v>
      </c>
      <c r="D20" s="23">
        <v>6000</v>
      </c>
      <c r="E20" s="23">
        <v>6000</v>
      </c>
      <c r="F20" s="23">
        <v>2000</v>
      </c>
    </row>
    <row r="21" spans="1:6" ht="12.75">
      <c r="A21" s="1" t="s">
        <v>9</v>
      </c>
      <c r="B21" s="24">
        <v>52722.36</v>
      </c>
      <c r="C21" s="25">
        <v>62758.91</v>
      </c>
      <c r="D21" s="23">
        <v>60000</v>
      </c>
      <c r="E21" s="23">
        <v>60000</v>
      </c>
      <c r="F21" s="23">
        <v>60000</v>
      </c>
    </row>
    <row r="22" spans="1:6" ht="12.75">
      <c r="A22" s="1" t="s">
        <v>15</v>
      </c>
      <c r="B22" s="24">
        <v>3646.7</v>
      </c>
      <c r="C22" s="25">
        <v>2439.23</v>
      </c>
      <c r="D22" s="23">
        <v>5000</v>
      </c>
      <c r="E22" s="23">
        <v>5000</v>
      </c>
      <c r="F22" s="23">
        <v>5000</v>
      </c>
    </row>
    <row r="23" spans="1:6" ht="12.75">
      <c r="A23" s="1" t="s">
        <v>14</v>
      </c>
      <c r="B23" s="24">
        <v>8400</v>
      </c>
      <c r="C23" s="25">
        <v>8400</v>
      </c>
      <c r="D23" s="23">
        <v>10000</v>
      </c>
      <c r="E23" s="23">
        <v>10000</v>
      </c>
      <c r="F23" s="23">
        <v>9000</v>
      </c>
    </row>
    <row r="24" spans="1:6" ht="12.75">
      <c r="A24" s="1" t="s">
        <v>16</v>
      </c>
      <c r="B24" s="24">
        <v>12751.56</v>
      </c>
      <c r="C24" s="25">
        <v>13879.48</v>
      </c>
      <c r="D24" s="23">
        <v>12000</v>
      </c>
      <c r="E24" s="23">
        <v>14000</v>
      </c>
      <c r="F24" s="23">
        <v>14000</v>
      </c>
    </row>
    <row r="25" spans="1:6" ht="12.75">
      <c r="A25" s="1" t="s">
        <v>10</v>
      </c>
      <c r="B25" s="24">
        <v>1422.3</v>
      </c>
      <c r="C25" s="25">
        <v>698.95</v>
      </c>
      <c r="D25" s="23">
        <v>1000</v>
      </c>
      <c r="E25" s="23">
        <v>1000</v>
      </c>
      <c r="F25" s="23">
        <v>1000</v>
      </c>
    </row>
    <row r="26" spans="1:6" ht="12.75">
      <c r="A26" s="1" t="s">
        <v>11</v>
      </c>
      <c r="B26" s="24">
        <v>18851.75</v>
      </c>
      <c r="C26" s="25">
        <v>12150.38</v>
      </c>
      <c r="D26" s="23">
        <v>20000</v>
      </c>
      <c r="E26" s="23">
        <v>20000</v>
      </c>
      <c r="F26" s="23">
        <v>20000</v>
      </c>
    </row>
    <row r="27" spans="1:6" ht="12.75">
      <c r="A27" s="1" t="s">
        <v>12</v>
      </c>
      <c r="B27" s="24">
        <v>8761</v>
      </c>
      <c r="C27" s="25">
        <v>9435</v>
      </c>
      <c r="D27" s="23">
        <v>12000</v>
      </c>
      <c r="E27" s="23">
        <v>12000</v>
      </c>
      <c r="F27" s="23">
        <v>12000</v>
      </c>
    </row>
    <row r="28" spans="1:6" ht="12.75">
      <c r="A28" s="1" t="s">
        <v>41</v>
      </c>
      <c r="B28" s="24">
        <v>3324.34</v>
      </c>
      <c r="C28" s="25">
        <v>2777.07</v>
      </c>
      <c r="D28" s="23">
        <v>5000</v>
      </c>
      <c r="E28" s="23">
        <v>5000</v>
      </c>
      <c r="F28" s="23">
        <v>5000</v>
      </c>
    </row>
    <row r="29" spans="1:6" ht="12.75">
      <c r="A29" s="1" t="s">
        <v>30</v>
      </c>
      <c r="B29" s="24">
        <v>13086.89</v>
      </c>
      <c r="C29" s="25">
        <v>7209.67</v>
      </c>
      <c r="D29" s="23">
        <v>5000</v>
      </c>
      <c r="E29" s="23">
        <v>5000</v>
      </c>
      <c r="F29" s="23">
        <v>5000</v>
      </c>
    </row>
    <row r="30" spans="1:6" ht="12.75">
      <c r="A30" s="3"/>
      <c r="B30" s="24"/>
      <c r="C30" s="25"/>
      <c r="D30" s="23"/>
      <c r="E30" s="23"/>
      <c r="F30" s="23"/>
    </row>
    <row r="31" spans="1:6" ht="12.75">
      <c r="A31" s="1" t="s">
        <v>13</v>
      </c>
      <c r="B31" s="24">
        <f>SUM(B14:B30)</f>
        <v>303310.24000000005</v>
      </c>
      <c r="C31" s="25">
        <f>SUM(C14:C30)</f>
        <v>266336.69000000006</v>
      </c>
      <c r="D31" s="23">
        <f>SUM(D14:D30)</f>
        <v>308000</v>
      </c>
      <c r="E31" s="23">
        <f>SUM(E14:E30)</f>
        <v>310000</v>
      </c>
      <c r="F31" s="23">
        <f>SUM(F14:F30)</f>
        <v>320000</v>
      </c>
    </row>
    <row r="32" spans="1:6" ht="12.75">
      <c r="A32" s="1" t="s">
        <v>43</v>
      </c>
      <c r="B32" s="24">
        <f>(224358.68-303310.24)</f>
        <v>-78951.56</v>
      </c>
      <c r="C32" s="25">
        <f>(224378.28-266336.69)</f>
        <v>-41958.41</v>
      </c>
      <c r="D32" s="23">
        <f>(221000-308000)</f>
        <v>-87000</v>
      </c>
      <c r="E32" s="23">
        <f>(220000-310000)</f>
        <v>-90000</v>
      </c>
      <c r="F32" s="23">
        <f>(293000-320000)</f>
        <v>-27000</v>
      </c>
    </row>
    <row r="33" spans="1:5" ht="15">
      <c r="A33" s="1"/>
      <c r="B33" s="13"/>
      <c r="C33" s="12"/>
      <c r="D33" s="4"/>
      <c r="E33" s="3"/>
    </row>
    <row r="34" spans="1:5" ht="12.75">
      <c r="A34" s="3"/>
      <c r="B34" s="4"/>
      <c r="C34" s="4"/>
      <c r="D34" s="4"/>
      <c r="E34" s="3"/>
    </row>
    <row r="35" spans="1:5" ht="12.75">
      <c r="A35" s="3"/>
      <c r="B35" s="4"/>
      <c r="C35" s="4"/>
      <c r="D35" s="4"/>
      <c r="E35" s="3"/>
    </row>
    <row r="36" spans="1:6" ht="12.75">
      <c r="A36" s="3"/>
      <c r="B36" s="4"/>
      <c r="C36" s="4"/>
      <c r="D36" s="4"/>
      <c r="E36" s="4"/>
      <c r="F36" s="4"/>
    </row>
    <row r="37" spans="1:5" ht="12.75">
      <c r="A37" s="3"/>
      <c r="B37" s="4"/>
      <c r="C37" s="4"/>
      <c r="D37" s="4"/>
      <c r="E37" s="8"/>
    </row>
    <row r="38" spans="1:5" ht="12.75">
      <c r="A38" s="3"/>
      <c r="B38" s="5"/>
      <c r="C38" s="5"/>
      <c r="D38" s="24"/>
      <c r="E38" s="3"/>
    </row>
    <row r="39" spans="1:5" ht="12.75">
      <c r="A39" s="1" t="s">
        <v>21</v>
      </c>
      <c r="B39" s="5"/>
      <c r="C39" s="5"/>
      <c r="D39" s="5"/>
      <c r="E39" s="3"/>
    </row>
    <row r="40" spans="1:5" ht="12.75">
      <c r="A40" s="3"/>
      <c r="B40" s="5"/>
      <c r="C40" s="5"/>
      <c r="D40" s="10"/>
      <c r="E40" s="3"/>
    </row>
    <row r="41" spans="1:5" ht="12.75">
      <c r="A41" s="1" t="s">
        <v>37</v>
      </c>
      <c r="B41" s="31"/>
      <c r="C41" s="4"/>
      <c r="D41" s="1"/>
      <c r="E41" s="3"/>
    </row>
    <row r="42" spans="1:5" ht="12.75">
      <c r="A42" s="3"/>
      <c r="B42" s="4"/>
      <c r="C42" s="4"/>
      <c r="D42" s="1"/>
      <c r="E42" s="3"/>
    </row>
    <row r="43" spans="1:5" ht="12.75">
      <c r="A43" s="1" t="s">
        <v>26</v>
      </c>
      <c r="B43" s="6">
        <v>554164.92</v>
      </c>
      <c r="C43" s="31"/>
      <c r="D43" s="7"/>
      <c r="E43" s="3"/>
    </row>
    <row r="44" spans="1:5" ht="12.75">
      <c r="A44" s="1" t="s">
        <v>23</v>
      </c>
      <c r="B44" s="4">
        <v>1650</v>
      </c>
      <c r="C44" s="4"/>
      <c r="D44" s="8"/>
      <c r="E44" s="3"/>
    </row>
    <row r="45" spans="1:5" ht="12.75">
      <c r="A45" s="1" t="s">
        <v>28</v>
      </c>
      <c r="B45" s="4">
        <v>-1700</v>
      </c>
      <c r="C45" s="4"/>
      <c r="D45" s="7"/>
      <c r="E45" s="3"/>
    </row>
    <row r="46" spans="1:5" ht="12.75">
      <c r="A46" s="1" t="s">
        <v>19</v>
      </c>
      <c r="B46" s="4">
        <v>1000</v>
      </c>
      <c r="C46" s="4"/>
      <c r="D46" s="7"/>
      <c r="E46" s="3"/>
    </row>
    <row r="47" spans="1:5" ht="12.75">
      <c r="A47" s="1" t="s">
        <v>29</v>
      </c>
      <c r="B47" s="9">
        <f>SUM(B43:B46)</f>
        <v>555114.92</v>
      </c>
      <c r="C47" s="5"/>
      <c r="D47" s="7"/>
      <c r="E47" s="3"/>
    </row>
    <row r="48" spans="1:5" ht="12.75">
      <c r="A48" s="1" t="s">
        <v>44</v>
      </c>
      <c r="B48" s="4">
        <v>-41958.41</v>
      </c>
      <c r="C48" s="10"/>
      <c r="D48" s="7"/>
      <c r="E48" s="3"/>
    </row>
    <row r="49" spans="1:5" ht="12.75">
      <c r="A49" s="1"/>
      <c r="B49" s="6"/>
      <c r="C49" s="5"/>
      <c r="D49" s="1"/>
      <c r="E49" s="3"/>
    </row>
    <row r="50" spans="1:5" ht="12.75">
      <c r="A50" s="1" t="s">
        <v>42</v>
      </c>
      <c r="B50" s="10">
        <f>SUM(B47:B49)</f>
        <v>513156.51</v>
      </c>
      <c r="C50" s="5"/>
      <c r="D50" s="7"/>
      <c r="E50" s="3"/>
    </row>
    <row r="51" spans="1:5" ht="12.75">
      <c r="A51" s="1"/>
      <c r="B51" s="5"/>
      <c r="C51" s="5"/>
      <c r="D51" s="31"/>
      <c r="E51" s="3"/>
    </row>
    <row r="52" spans="1:5" ht="12.75">
      <c r="A52" s="1" t="s">
        <v>22</v>
      </c>
      <c r="B52" s="5"/>
      <c r="C52" s="6"/>
      <c r="D52" s="1"/>
      <c r="E52" s="3"/>
    </row>
    <row r="53" spans="1:5" ht="12.75">
      <c r="A53" s="1"/>
      <c r="B53" s="5"/>
      <c r="C53" s="10"/>
      <c r="D53" s="1"/>
      <c r="E53" s="3"/>
    </row>
    <row r="54" spans="1:5" ht="12.75">
      <c r="A54" s="1" t="s">
        <v>27</v>
      </c>
      <c r="B54" s="4">
        <v>510919.01</v>
      </c>
      <c r="C54" s="31"/>
      <c r="D54" s="7"/>
      <c r="E54" s="3"/>
    </row>
    <row r="55" spans="1:5" ht="12.75">
      <c r="A55" s="1" t="s">
        <v>23</v>
      </c>
      <c r="B55" s="32">
        <v>2687.5</v>
      </c>
      <c r="C55" s="6"/>
      <c r="D55" s="7"/>
      <c r="E55" s="3"/>
    </row>
    <row r="56" spans="1:5" ht="12.75">
      <c r="A56" s="1" t="s">
        <v>28</v>
      </c>
      <c r="B56" s="32">
        <v>-1450</v>
      </c>
      <c r="C56" s="6"/>
      <c r="D56" s="7"/>
      <c r="E56" s="3"/>
    </row>
    <row r="57" spans="1:5" ht="12.75">
      <c r="A57" s="1" t="s">
        <v>19</v>
      </c>
      <c r="B57" s="4">
        <v>1000</v>
      </c>
      <c r="C57" s="6"/>
      <c r="D57" s="7"/>
      <c r="E57" s="3"/>
    </row>
    <row r="58" spans="1:5" ht="12.75">
      <c r="A58" s="3"/>
      <c r="B58" s="4"/>
      <c r="C58" s="3"/>
      <c r="D58" s="7"/>
      <c r="E58" s="3"/>
    </row>
    <row r="59" spans="1:5" ht="12.75">
      <c r="A59" s="1" t="s">
        <v>46</v>
      </c>
      <c r="B59" s="4">
        <f>SUM(B54:B58)</f>
        <v>513156.51</v>
      </c>
      <c r="C59" s="3"/>
      <c r="D59" s="1"/>
      <c r="E59" s="3"/>
    </row>
    <row r="60" spans="1:5" ht="12.75">
      <c r="A60" s="1"/>
      <c r="B60" s="4"/>
      <c r="C60" s="3"/>
      <c r="D60" s="1"/>
      <c r="E60" s="3"/>
    </row>
    <row r="61" spans="1:5" ht="12.75">
      <c r="A61" s="1"/>
      <c r="B61" s="4"/>
      <c r="C61" s="3"/>
      <c r="D61" s="1"/>
      <c r="E61" s="3"/>
    </row>
    <row r="62" spans="1:5" ht="12.75">
      <c r="A62" s="1" t="s">
        <v>20</v>
      </c>
      <c r="B62" s="4"/>
      <c r="C62" s="3"/>
      <c r="D62" s="1"/>
      <c r="E62" s="3"/>
    </row>
    <row r="63" spans="1:5" ht="12.75">
      <c r="A63" s="1" t="s">
        <v>24</v>
      </c>
      <c r="B63" s="8"/>
      <c r="C63" s="3"/>
      <c r="D63" s="1"/>
      <c r="E63" s="3"/>
    </row>
    <row r="64" spans="1:5" ht="12.75">
      <c r="A64" s="1" t="s">
        <v>45</v>
      </c>
      <c r="B64" s="8"/>
      <c r="C64" s="3"/>
      <c r="D64" s="1"/>
      <c r="E64" s="3"/>
    </row>
    <row r="65" spans="1:5" ht="12.75">
      <c r="A65" s="1"/>
      <c r="B65" s="8"/>
      <c r="C65" s="3"/>
      <c r="D65" s="1"/>
      <c r="E65" s="3"/>
    </row>
    <row r="66" spans="1:5" ht="12.75">
      <c r="A66" s="1"/>
      <c r="B66" s="1" t="s">
        <v>49</v>
      </c>
      <c r="C66" s="3"/>
      <c r="D66" s="7"/>
      <c r="E66" s="3"/>
    </row>
    <row r="67" spans="1:5" ht="12.75">
      <c r="A67" s="1"/>
      <c r="B67" s="1" t="s">
        <v>47</v>
      </c>
      <c r="C67" s="1" t="s">
        <v>48</v>
      </c>
      <c r="D67" s="3"/>
      <c r="E67" s="3"/>
    </row>
    <row r="171" ht="12.75">
      <c r="F171">
        <f>+++++++++++++++++++++++++F167</f>
        <v>0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Dengsøe</dc:creator>
  <cp:keywords/>
  <dc:description/>
  <cp:lastModifiedBy>Poul Dengsøe</cp:lastModifiedBy>
  <cp:lastPrinted>2017-01-11T21:33:50Z</cp:lastPrinted>
  <dcterms:created xsi:type="dcterms:W3CDTF">2015-01-13T18:39:11Z</dcterms:created>
  <dcterms:modified xsi:type="dcterms:W3CDTF">2017-03-01T18:16:57Z</dcterms:modified>
  <cp:category/>
  <cp:version/>
  <cp:contentType/>
  <cp:contentStatus/>
</cp:coreProperties>
</file>